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 a financování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1" i="4" l="1"/>
  <c r="F13" i="4" l="1"/>
  <c r="E55" i="2" l="1"/>
  <c r="F55" i="2" s="1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2" i="2"/>
  <c r="F3" i="2"/>
  <c r="F4" i="2"/>
  <c r="F5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6" i="2"/>
  <c r="F61" i="2" l="1"/>
  <c r="F62" i="2"/>
  <c r="F60" i="2"/>
  <c r="D62" i="2"/>
  <c r="E52" i="4"/>
  <c r="F52" i="4"/>
  <c r="G52" i="4"/>
  <c r="D52" i="4"/>
  <c r="E56" i="2"/>
  <c r="F56" i="2"/>
  <c r="G56" i="2"/>
  <c r="D56" i="2"/>
</calcChain>
</file>

<file path=xl/sharedStrings.xml><?xml version="1.0" encoding="utf-8"?>
<sst xmlns="http://schemas.openxmlformats.org/spreadsheetml/2006/main" count="153" uniqueCount="107">
  <si>
    <t>PARAGRAF</t>
  </si>
  <si>
    <t>POLOŽKA</t>
  </si>
  <si>
    <t>POZNÁMKA</t>
  </si>
  <si>
    <t>ROZPOČTOVÁNO</t>
  </si>
  <si>
    <t>ROZP po ZMĚNĚ</t>
  </si>
  <si>
    <t>SKUTEČNOST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</si>
  <si>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</si>
  <si>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</si>
  <si>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</si>
  <si>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</si>
  <si>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</si>
  <si>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</si>
  <si>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1334  Odvody za odnětí půdy ze zemědělského půdního fond Celkem</t>
  </si>
  <si>
    <t xml:space="preserve">  1340  Poplatek za provoz, shrom.,.. a odstr. kom. odpadu Celkem</t>
  </si>
  <si>
    <t xml:space="preserve">  1341  Poplatek ze psů Celkem</t>
  </si>
  <si>
    <t xml:space="preserve">  1342  Poplatek za lázeňský nebo rekreační pobyt Celkem</t>
  </si>
  <si>
    <t xml:space="preserve">  1343  Poplatek za užívání veřejného prostranství Celkem</t>
  </si>
  <si>
    <t xml:space="preserve">  1361  Správní poplatky Celkem</t>
  </si>
  <si>
    <t xml:space="preserve">  1381  Daň z hazardních her Celkem</t>
  </si>
  <si>
    <t xml:space="preserve">  1511  Daň z nemovitých věcí Celkem</t>
  </si>
  <si>
    <t xml:space="preserve">  2460  Splátky půjčených prostředků od obyvatelstva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</si>
  <si>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</si>
  <si>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</si>
  <si>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</si>
  <si>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4152  Neinv.přijaté transf.od mez.instit. a někt.CO a PO Celkem</t>
  </si>
  <si>
    <t xml:space="preserve">  4213  Investiční přijaté transfery ze státních fondů Celkem</t>
  </si>
  <si>
    <t xml:space="preserve">  4216  Ostatní invest.přijaté transf.ze státního rozpočtu Celkem</t>
  </si>
  <si>
    <t xml:space="preserve">  4222  Investiční přijaté transfery od krajů Celkem</t>
  </si>
  <si>
    <t>změna ROZP</t>
  </si>
  <si>
    <t>dotace chodník 1. a 2. úsek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</si>
  <si>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</si>
  <si>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</si>
  <si>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</si>
  <si>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2310  Pitná voda Celkem</t>
  </si>
  <si>
    <t xml:space="preserve">  2321  Odvádění a čištění odpadních vod a nakl.s kaly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</si>
  <si>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</si>
  <si>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</si>
  <si>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</si>
  <si>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</si>
  <si>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</si>
  <si>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</si>
  <si>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3419  Ostatní tělovýchovná činnost Celkem</t>
  </si>
  <si>
    <t xml:space="preserve">  3429  Ostatní zájmová činnost a rekreace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</si>
  <si>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</si>
  <si>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</si>
  <si>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</si>
  <si>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</si>
  <si>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</si>
  <si>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3721  Sběr a svoz nebezpečných odpadů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</si>
  <si>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</si>
  <si>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</si>
  <si>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</si>
  <si>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6171  Činnost místní správy Celkem</t>
  </si>
  <si>
    <t xml:space="preserve">  6310  Obecné příjmy a výdaje z finančních operací Celkem</t>
  </si>
  <si>
    <t xml:space="preserve">  6320  Pojištění funkčně nespecifikované Celkem</t>
  </si>
  <si>
    <t xml:space="preserve">  6402  Finanční vypořádání minulých let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</si>
  <si>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</si>
  <si>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</si>
  <si>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</si>
  <si>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</si>
  <si>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</si>
  <si>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</si>
  <si>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</si>
  <si>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2221  Provoz veřejné silniční dopravy Celkem</t>
  </si>
  <si>
    <t xml:space="preserve">  2292  Dopravní obslužnost Celkem</t>
  </si>
  <si>
    <t xml:space="preserve">  5331  Neinvestiční příspěvky zřízeným příspěvkovým organ Celkem</t>
  </si>
  <si>
    <t xml:space="preserve">  3113  Základní školy Celkem</t>
  </si>
  <si>
    <t xml:space="preserve">  3114  Základní školy pro žáky se spec. vzděl. potřebami Celkem</t>
  </si>
  <si>
    <t xml:space="preserve">  3330  Činnost registrovaných církví a nábožen. spol. Celkem</t>
  </si>
  <si>
    <t xml:space="preserve">  3392  Zájmová činnost v kultuře Celkem</t>
  </si>
  <si>
    <t xml:space="preserve">  3399  Ostatní záležitosti kultury,církví a sděl.prostř. Celkem</t>
  </si>
  <si>
    <t xml:space="preserve">  3412  Sportovní zařízení v majetku obce Celkem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</si>
  <si>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</si>
  <si>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</si>
  <si>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</si>
  <si>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 xml:space="preserve">  3635  Územní plánování Celkem</t>
  </si>
  <si>
    <t xml:space="preserve">  3713  Změny technologií vytápění Celkem</t>
  </si>
  <si>
    <t xml:space="preserve">  3723  Sběr a svoz ost.odpadů (jiných než nebez.a komun.) Celkem</t>
  </si>
  <si>
    <t xml:space="preserve">  3745  Péče o vzhled obcí a veřejnou zeleň Celkem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</si>
  <si>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</si>
  <si>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</si>
  <si>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</si>
  <si>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4357  Domovy pro osoby se zdr. post. a domovy se zvl.rež Celkem</t>
  </si>
  <si>
    <t xml:space="preserve">  5213  Krizová opatření Celkem</t>
  </si>
  <si>
    <t xml:space="preserve">  5269  Ost.správa v obl.hosp.opatření pro kriziové stavy Celkem</t>
  </si>
  <si>
    <t xml:space="preserve">  5512  Požární ochrana - dobrovolná část Celkem</t>
  </si>
  <si>
    <t xml:space="preserve">  6112  Zastupitelstva obcí Celkem</t>
  </si>
  <si>
    <t xml:space="preserve">  6114  Volby do Parlamentu ČR Celkem</t>
  </si>
  <si>
    <t xml:space="preserve">  6399  Ostatní finanční operace Celkem</t>
  </si>
  <si>
    <t xml:space="preserve">  5901  Nespecifikované rezervy Celkem</t>
  </si>
  <si>
    <t>plot v MŠ</t>
  </si>
  <si>
    <t>Obec Metylovice</t>
  </si>
  <si>
    <t>RO č. 9</t>
  </si>
  <si>
    <t>Financování</t>
  </si>
  <si>
    <t>Stav k 1.1.</t>
  </si>
  <si>
    <t>splátky úvěru</t>
  </si>
  <si>
    <t>Celkem financování</t>
  </si>
  <si>
    <t>Zpracovala:</t>
  </si>
  <si>
    <t>Ing. Čupová</t>
  </si>
  <si>
    <t>Schváleno:</t>
  </si>
  <si>
    <t>Rozp.po změně</t>
  </si>
  <si>
    <t>osvětlení stromu na faře</t>
  </si>
  <si>
    <t>místo na kont. Na hřišti</t>
  </si>
  <si>
    <t>dotace pro JSDH</t>
  </si>
  <si>
    <t>nátěr proti okusu</t>
  </si>
  <si>
    <t>sb. Dvůr</t>
  </si>
  <si>
    <t>50dětský koutek1100welnes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</si>
</sst>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24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4" fontId="0" fillId="0" borderId="0" xfId="0" applyNumberFormat="1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4" fontId="2" fillId="0" borderId="1" xfId="1" applyNumberFormat="1" applyFont="1" applyFill="1" applyBorder="1" applyAlignment="1" applyProtection="1">
      <protection hidden="1"/>
    </xf>
    <xf numFmtId="4" fontId="2" fillId="0" borderId="1" xfId="1" applyNumberFormat="1" applyFont="1" applyFill="1" applyBorder="1" applyAlignment="1" applyProtection="1">
      <alignment shrinkToFit="1"/>
      <protection hidden="1"/>
    </xf>
    <xf numFmtId="4" fontId="2" fillId="0" borderId="1" xfId="1" applyNumberFormat="1" applyFont="1" applyFill="1" applyBorder="1" applyAlignment="1" applyProtection="1">
      <alignment shrinkToFit="1"/>
      <protection locked="0" hidden="1"/>
    </xf>
    <xf numFmtId="4" fontId="2" fillId="0" borderId="1" xfId="1" applyNumberFormat="1" applyFont="1" applyFill="1" applyBorder="1" applyAlignment="1" applyProtection="1">
      <alignment horizontal="right" shrinkToFit="1"/>
      <protection hidden="1"/>
    </xf>
    <xf numFmtId="0" fontId="2" fillId="0" borderId="1" xfId="1" applyFont="1" applyFill="1" applyBorder="1" applyAlignment="1" applyProtection="1">
      <alignment shrinkToFit="1"/>
      <protection locked="0"/>
    </xf>
    <xf numFmtId="0" fontId="7" fillId="0" borderId="1" xfId="1" applyFont="1" applyFill="1" applyBorder="1" applyAlignment="1" applyProtection="1">
      <alignment shrinkToFit="1"/>
      <protection locked="0"/>
    </xf>
    <xf numFmtId="4" fontId="7" fillId="0" borderId="1" xfId="1" applyNumberFormat="1" applyFont="1" applyFill="1" applyBorder="1" applyAlignment="1" applyProtection="1">
      <protection hidden="1"/>
    </xf>
    <xf numFmtId="4" fontId="7" fillId="0" borderId="1" xfId="1" applyNumberFormat="1" applyFont="1" applyFill="1" applyBorder="1" applyAlignment="1" applyProtection="1">
      <alignment shrinkToFit="1"/>
      <protection hidden="1"/>
    </xf>
    <xf numFmtId="0" fontId="0" fillId="0" borderId="1" xfId="0" applyBorder="1"/>
    <xf numFmtId="4" fontId="0" fillId="0" borderId="1" xfId="0" applyNumberFormat="1" applyBorder="1"/>
    <xf numFmtId="0" fontId="6" fillId="0" borderId="1" xfId="0" applyFont="1" applyBorder="1"/>
    <xf numFmtId="4" fontId="6" fillId="0" borderId="1" xfId="0" applyNumberFormat="1" applyFont="1" applyBorder="1"/>
    <xf numFmtId="0" fontId="11" fillId="0" borderId="1" xfId="0" applyFont="1" applyBorder="1"/>
    <xf numFmtId="14" fontId="0" fillId="0" borderId="0" xfId="0" applyNumberFormat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topLeftCell="A22" workbookViewId="0">
      <selection activeCell="F22" sqref="F22"/>
    </sheetView>
  </sheetViews>
  <sheetFormatPr defaultRowHeight="15" x14ac:dyDescent="0.25"/>
  <cols>
    <col min="1" max="1" width="16" customWidth="1"/>
    <col min="2" max="2" width="39.5703125" customWidth="1"/>
    <col min="3" max="3" width="11.7109375" customWidth="1"/>
    <col min="4" max="4" width="17.5703125" customWidth="1"/>
    <col min="5" max="5" width="12" customWidth="1"/>
    <col min="6" max="7" width="17.5703125" customWidth="1"/>
    <col min="8" max="8" width="25" customWidth="1"/>
    <col min="13" max="13" width="9.140625" style="1"/>
  </cols>
  <sheetData>
    <row r="1" spans="1:13" x14ac:dyDescent="0.25">
      <c r="B1" t="s">
        <v>91</v>
      </c>
      <c r="D1" t="s">
        <v>92</v>
      </c>
    </row>
    <row r="3" spans="1:13" ht="15.75" x14ac:dyDescent="0.25">
      <c r="A3" s="5" t="s">
        <v>0</v>
      </c>
      <c r="B3" s="6" t="s">
        <v>1</v>
      </c>
      <c r="C3" s="6" t="s">
        <v>2</v>
      </c>
      <c r="D3" s="6" t="s">
        <v>3</v>
      </c>
      <c r="E3" s="7" t="s">
        <v>28</v>
      </c>
      <c r="F3" s="8" t="s">
        <v>4</v>
      </c>
      <c r="G3" s="6" t="s">
        <v>5</v>
      </c>
      <c r="H3" s="9" t="s">
        <v>2</v>
      </c>
      <c r="M3"/>
    </row>
    <row r="4" spans="1:13" x14ac:dyDescent="0.25">
      <c r="A4" s="10"/>
      <c r="B4" s="10" t="s">
        <v>6</v>
      </c>
      <c r="C4" s="10"/>
      <c r="D4" s="11">
        <v>4000000</v>
      </c>
      <c r="E4" s="12"/>
      <c r="F4" s="11">
        <v>4000000</v>
      </c>
      <c r="G4" s="13">
        <v>3725962.06</v>
      </c>
      <c r="H4" s="14"/>
    </row>
    <row r="5" spans="1:13" x14ac:dyDescent="0.25">
      <c r="A5" s="10"/>
      <c r="B5" s="10" t="s">
        <v>7</v>
      </c>
      <c r="C5" s="10"/>
      <c r="D5" s="11">
        <v>164000</v>
      </c>
      <c r="E5" s="12"/>
      <c r="F5" s="11">
        <v>164000</v>
      </c>
      <c r="G5" s="13">
        <v>188567.86</v>
      </c>
      <c r="H5" s="14"/>
    </row>
    <row r="6" spans="1:13" x14ac:dyDescent="0.25">
      <c r="A6" s="10"/>
      <c r="B6" s="10" t="s">
        <v>8</v>
      </c>
      <c r="C6" s="10"/>
      <c r="D6" s="11">
        <v>395000</v>
      </c>
      <c r="E6" s="12">
        <v>250000</v>
      </c>
      <c r="F6" s="11">
        <v>645000</v>
      </c>
      <c r="G6" s="13">
        <v>651948.27999999991</v>
      </c>
      <c r="H6" s="14"/>
    </row>
    <row r="7" spans="1:13" x14ac:dyDescent="0.25">
      <c r="A7" s="10"/>
      <c r="B7" s="10" t="s">
        <v>9</v>
      </c>
      <c r="C7" s="10"/>
      <c r="D7" s="11">
        <v>4585000</v>
      </c>
      <c r="E7" s="12">
        <v>400000</v>
      </c>
      <c r="F7" s="11">
        <v>4985000</v>
      </c>
      <c r="G7" s="13">
        <v>4986359.76</v>
      </c>
      <c r="H7" s="14"/>
    </row>
    <row r="8" spans="1:13" x14ac:dyDescent="0.25">
      <c r="A8" s="10"/>
      <c r="B8" s="10" t="s">
        <v>10</v>
      </c>
      <c r="C8" s="10"/>
      <c r="D8" s="11">
        <v>208430</v>
      </c>
      <c r="E8" s="12"/>
      <c r="F8" s="11">
        <v>208430</v>
      </c>
      <c r="G8" s="13">
        <v>208430</v>
      </c>
      <c r="H8" s="14"/>
    </row>
    <row r="9" spans="1:13" x14ac:dyDescent="0.25">
      <c r="A9" s="10"/>
      <c r="B9" s="10" t="s">
        <v>11</v>
      </c>
      <c r="C9" s="10"/>
      <c r="D9" s="11">
        <v>10900000</v>
      </c>
      <c r="E9" s="12">
        <v>2000000</v>
      </c>
      <c r="F9" s="11">
        <v>12900000</v>
      </c>
      <c r="G9" s="13">
        <v>12093577.310000001</v>
      </c>
      <c r="H9" s="14"/>
    </row>
    <row r="10" spans="1:13" x14ac:dyDescent="0.25">
      <c r="A10" s="10"/>
      <c r="B10" s="10" t="s">
        <v>12</v>
      </c>
      <c r="C10" s="10"/>
      <c r="D10" s="11">
        <v>0</v>
      </c>
      <c r="E10" s="12"/>
      <c r="F10" s="11">
        <v>0</v>
      </c>
      <c r="G10" s="13">
        <v>1037.0999999999999</v>
      </c>
      <c r="H10" s="14"/>
    </row>
    <row r="11" spans="1:13" x14ac:dyDescent="0.25">
      <c r="A11" s="10"/>
      <c r="B11" s="10" t="s">
        <v>13</v>
      </c>
      <c r="C11" s="10"/>
      <c r="D11" s="11">
        <v>980000</v>
      </c>
      <c r="E11" s="12"/>
      <c r="F11" s="11">
        <v>980000</v>
      </c>
      <c r="G11" s="13">
        <v>988013</v>
      </c>
      <c r="H11" s="14"/>
    </row>
    <row r="12" spans="1:13" x14ac:dyDescent="0.25">
      <c r="A12" s="10"/>
      <c r="B12" s="10" t="s">
        <v>14</v>
      </c>
      <c r="C12" s="10"/>
      <c r="D12" s="11">
        <v>27000</v>
      </c>
      <c r="E12" s="12"/>
      <c r="F12" s="11">
        <v>27000</v>
      </c>
      <c r="G12" s="13">
        <v>24458</v>
      </c>
      <c r="H12" s="14"/>
    </row>
    <row r="13" spans="1:13" x14ac:dyDescent="0.25">
      <c r="A13" s="10"/>
      <c r="B13" s="10" t="s">
        <v>15</v>
      </c>
      <c r="C13" s="10"/>
      <c r="D13" s="11">
        <v>20000</v>
      </c>
      <c r="E13" s="12">
        <v>-10000</v>
      </c>
      <c r="F13" s="11">
        <f>SUM(D13:E13)</f>
        <v>10000</v>
      </c>
      <c r="G13" s="13">
        <v>3585</v>
      </c>
      <c r="H13" s="14"/>
    </row>
    <row r="14" spans="1:13" x14ac:dyDescent="0.25">
      <c r="A14" s="10"/>
      <c r="B14" s="10" t="s">
        <v>16</v>
      </c>
      <c r="C14" s="10"/>
      <c r="D14" s="11">
        <v>2000</v>
      </c>
      <c r="E14" s="12"/>
      <c r="F14" s="11">
        <v>2000</v>
      </c>
      <c r="G14" s="13">
        <v>3210</v>
      </c>
      <c r="H14" s="14"/>
    </row>
    <row r="15" spans="1:13" x14ac:dyDescent="0.25">
      <c r="A15" s="10"/>
      <c r="B15" s="10" t="s">
        <v>17</v>
      </c>
      <c r="C15" s="10"/>
      <c r="D15" s="11">
        <v>10000</v>
      </c>
      <c r="E15" s="12"/>
      <c r="F15" s="11">
        <v>10000</v>
      </c>
      <c r="G15" s="13">
        <v>14860</v>
      </c>
      <c r="H15" s="14"/>
    </row>
    <row r="16" spans="1:13" x14ac:dyDescent="0.25">
      <c r="A16" s="10"/>
      <c r="B16" s="10" t="s">
        <v>18</v>
      </c>
      <c r="C16" s="10"/>
      <c r="D16" s="11">
        <v>140000</v>
      </c>
      <c r="E16" s="12">
        <v>55000</v>
      </c>
      <c r="F16" s="11">
        <v>195000</v>
      </c>
      <c r="G16" s="13">
        <v>197887.87</v>
      </c>
      <c r="H16" s="14"/>
    </row>
    <row r="17" spans="1:22" x14ac:dyDescent="0.25">
      <c r="A17" s="10"/>
      <c r="B17" s="10" t="s">
        <v>19</v>
      </c>
      <c r="C17" s="10"/>
      <c r="D17" s="11">
        <v>590000</v>
      </c>
      <c r="E17" s="12"/>
      <c r="F17" s="11">
        <v>590000</v>
      </c>
      <c r="G17" s="13">
        <v>578302.24</v>
      </c>
      <c r="H17" s="14"/>
    </row>
    <row r="18" spans="1:22" x14ac:dyDescent="0.25">
      <c r="A18" s="10"/>
      <c r="B18" s="10" t="s">
        <v>20</v>
      </c>
      <c r="C18" s="10"/>
      <c r="D18" s="11">
        <v>2560000</v>
      </c>
      <c r="E18" s="12">
        <v>200000</v>
      </c>
      <c r="F18" s="11">
        <v>2760000</v>
      </c>
      <c r="G18" s="13">
        <v>2611824.9500000002</v>
      </c>
      <c r="H18" s="14"/>
    </row>
    <row r="19" spans="1:22" x14ac:dyDescent="0.25">
      <c r="A19" s="10"/>
      <c r="B19" s="10" t="s">
        <v>21</v>
      </c>
      <c r="C19" s="10"/>
      <c r="D19" s="11">
        <v>371781</v>
      </c>
      <c r="E19" s="12"/>
      <c r="F19" s="11">
        <v>371781</v>
      </c>
      <c r="G19" s="13">
        <v>371781.35000000003</v>
      </c>
      <c r="H19" s="14"/>
    </row>
    <row r="20" spans="1:22" x14ac:dyDescent="0.25">
      <c r="A20" s="10"/>
      <c r="B20" s="10" t="s">
        <v>22</v>
      </c>
      <c r="C20" s="10"/>
      <c r="D20" s="11">
        <v>405500</v>
      </c>
      <c r="E20" s="12"/>
      <c r="F20" s="11">
        <v>405500</v>
      </c>
      <c r="G20" s="13">
        <v>371708</v>
      </c>
      <c r="H20" s="14"/>
    </row>
    <row r="21" spans="1:22" x14ac:dyDescent="0.25">
      <c r="A21" s="10"/>
      <c r="B21" s="10" t="s">
        <v>23</v>
      </c>
      <c r="C21" s="10"/>
      <c r="D21" s="11">
        <v>5109.54</v>
      </c>
      <c r="E21" s="12">
        <v>13937</v>
      </c>
      <c r="F21" s="11">
        <f>SUM(D21:E21)</f>
        <v>19046.54</v>
      </c>
      <c r="G21" s="13">
        <v>5109.54</v>
      </c>
      <c r="H21" s="14" t="s">
        <v>103</v>
      </c>
    </row>
    <row r="22" spans="1:22" x14ac:dyDescent="0.25">
      <c r="A22" s="10"/>
      <c r="B22" s="10" t="s">
        <v>24</v>
      </c>
      <c r="C22" s="10"/>
      <c r="D22" s="11">
        <v>84865</v>
      </c>
      <c r="E22" s="12"/>
      <c r="F22" s="11">
        <v>84865</v>
      </c>
      <c r="G22" s="13">
        <v>84865.86</v>
      </c>
      <c r="H22" s="14"/>
    </row>
    <row r="23" spans="1:22" x14ac:dyDescent="0.25">
      <c r="A23" s="10"/>
      <c r="B23" s="10" t="s">
        <v>25</v>
      </c>
      <c r="C23" s="10"/>
      <c r="D23" s="11">
        <v>521550</v>
      </c>
      <c r="E23" s="12">
        <v>1177315</v>
      </c>
      <c r="F23" s="11">
        <v>1698865</v>
      </c>
      <c r="G23" s="13">
        <v>1698865.71</v>
      </c>
      <c r="H23" s="14" t="s">
        <v>29</v>
      </c>
    </row>
    <row r="24" spans="1:22" x14ac:dyDescent="0.25">
      <c r="A24" s="10"/>
      <c r="B24" s="10" t="s">
        <v>26</v>
      </c>
      <c r="C24" s="10"/>
      <c r="D24" s="11">
        <v>1868200</v>
      </c>
      <c r="E24" s="12"/>
      <c r="F24" s="11">
        <v>1868200</v>
      </c>
      <c r="G24" s="13">
        <v>1868192.8</v>
      </c>
      <c r="H24" s="14"/>
    </row>
    <row r="25" spans="1:22" x14ac:dyDescent="0.25">
      <c r="A25" s="10"/>
      <c r="B25" s="10" t="s">
        <v>27</v>
      </c>
      <c r="C25" s="10"/>
      <c r="D25" s="11">
        <v>378800</v>
      </c>
      <c r="E25" s="12"/>
      <c r="F25" s="11">
        <v>378800</v>
      </c>
      <c r="G25" s="13">
        <v>378800</v>
      </c>
      <c r="H25" s="14"/>
    </row>
    <row r="26" spans="1:22" x14ac:dyDescent="0.25">
      <c r="A26" s="10" t="s">
        <v>30</v>
      </c>
      <c r="B26" s="10"/>
      <c r="C26" s="10"/>
      <c r="D26" s="11">
        <v>50000</v>
      </c>
      <c r="E26" s="12" t="s">
        <v>31</v>
      </c>
      <c r="F26" s="11">
        <v>50000</v>
      </c>
      <c r="G26" s="13">
        <v>51164</v>
      </c>
      <c r="H26" s="15"/>
      <c r="I26" s="2"/>
      <c r="J26" s="2"/>
      <c r="K26" s="2"/>
      <c r="L26" s="2"/>
      <c r="M26" s="3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A27" s="10" t="s">
        <v>32</v>
      </c>
      <c r="B27" s="10"/>
      <c r="C27" s="10"/>
      <c r="D27" s="11">
        <v>55000</v>
      </c>
      <c r="E27" s="12" t="s">
        <v>31</v>
      </c>
      <c r="F27" s="11">
        <v>55000</v>
      </c>
      <c r="G27" s="13">
        <v>62653</v>
      </c>
      <c r="H27" s="15"/>
      <c r="I27" s="2"/>
      <c r="J27" s="2"/>
      <c r="K27" s="2"/>
      <c r="L27" s="2"/>
      <c r="M27" s="3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A28" s="10" t="s">
        <v>33</v>
      </c>
      <c r="B28" s="10"/>
      <c r="C28" s="10"/>
      <c r="D28" s="11">
        <v>10000</v>
      </c>
      <c r="E28" s="12" t="s">
        <v>31</v>
      </c>
      <c r="F28" s="11">
        <v>10000</v>
      </c>
      <c r="G28" s="13">
        <v>10831</v>
      </c>
      <c r="H28" s="15"/>
      <c r="I28" s="2"/>
      <c r="J28" s="2"/>
      <c r="K28" s="2"/>
      <c r="L28" s="2"/>
      <c r="M28" s="3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A29" s="10" t="s">
        <v>34</v>
      </c>
      <c r="B29" s="10"/>
      <c r="C29" s="10"/>
      <c r="D29" s="11">
        <v>13000</v>
      </c>
      <c r="E29" s="12" t="s">
        <v>31</v>
      </c>
      <c r="F29" s="11">
        <v>13000</v>
      </c>
      <c r="G29" s="13">
        <v>16255</v>
      </c>
      <c r="H29" s="15"/>
      <c r="I29" s="2"/>
      <c r="J29" s="2"/>
      <c r="K29" s="2"/>
      <c r="L29" s="2"/>
      <c r="M29" s="3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A30" s="10" t="s">
        <v>35</v>
      </c>
      <c r="B30" s="10"/>
      <c r="C30" s="10"/>
      <c r="D30" s="11">
        <v>600</v>
      </c>
      <c r="E30" s="12" t="s">
        <v>31</v>
      </c>
      <c r="F30" s="11">
        <v>600</v>
      </c>
      <c r="G30" s="13">
        <v>1200</v>
      </c>
      <c r="H30" s="15"/>
      <c r="I30" s="2"/>
      <c r="J30" s="2"/>
      <c r="K30" s="2"/>
      <c r="L30" s="2"/>
      <c r="M30" s="3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A31" s="10" t="s">
        <v>36</v>
      </c>
      <c r="B31" s="10"/>
      <c r="C31" s="10"/>
      <c r="D31" s="11">
        <v>500</v>
      </c>
      <c r="E31" s="12" t="s">
        <v>31</v>
      </c>
      <c r="F31" s="11">
        <v>500</v>
      </c>
      <c r="G31" s="13">
        <v>520</v>
      </c>
      <c r="H31" s="15"/>
      <c r="I31" s="2"/>
      <c r="J31" s="2"/>
      <c r="K31" s="2"/>
      <c r="L31" s="2"/>
      <c r="M31" s="3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A32" s="10" t="s">
        <v>37</v>
      </c>
      <c r="B32" s="10"/>
      <c r="C32" s="10"/>
      <c r="D32" s="11">
        <v>2000</v>
      </c>
      <c r="E32" s="12" t="s">
        <v>31</v>
      </c>
      <c r="F32" s="11">
        <v>2000</v>
      </c>
      <c r="G32" s="13">
        <v>2242</v>
      </c>
      <c r="H32" s="15"/>
      <c r="I32" s="2"/>
      <c r="J32" s="2"/>
      <c r="K32" s="2"/>
      <c r="L32" s="2"/>
      <c r="M32" s="3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5">
      <c r="A33" s="10" t="s">
        <v>38</v>
      </c>
      <c r="B33" s="10"/>
      <c r="C33" s="10"/>
      <c r="D33" s="11">
        <v>76000</v>
      </c>
      <c r="E33" s="12">
        <v>-1500</v>
      </c>
      <c r="F33" s="11">
        <v>74500</v>
      </c>
      <c r="G33" s="13">
        <v>74923</v>
      </c>
      <c r="H33" s="15"/>
      <c r="I33" s="2"/>
      <c r="J33" s="2"/>
      <c r="K33" s="2"/>
      <c r="L33" s="2"/>
      <c r="M33" s="3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5">
      <c r="A34" s="10" t="s">
        <v>39</v>
      </c>
      <c r="B34" s="10"/>
      <c r="C34" s="10"/>
      <c r="D34" s="11">
        <v>5000</v>
      </c>
      <c r="E34" s="12" t="s">
        <v>31</v>
      </c>
      <c r="F34" s="11">
        <v>5000</v>
      </c>
      <c r="G34" s="13">
        <v>6048</v>
      </c>
      <c r="H34" s="15"/>
      <c r="I34" s="2"/>
      <c r="J34" s="2"/>
      <c r="K34" s="2"/>
      <c r="L34" s="2"/>
      <c r="M34" s="3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5">
      <c r="A35" s="10" t="s">
        <v>40</v>
      </c>
      <c r="B35" s="10"/>
      <c r="C35" s="10"/>
      <c r="D35" s="11">
        <v>3000</v>
      </c>
      <c r="E35" s="12">
        <v>-500</v>
      </c>
      <c r="F35" s="11">
        <v>2500</v>
      </c>
      <c r="G35" s="13">
        <v>2102</v>
      </c>
      <c r="H35" s="15"/>
      <c r="I35" s="2"/>
      <c r="J35" s="2"/>
      <c r="K35" s="2"/>
      <c r="L35" s="2"/>
      <c r="M35" s="3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5">
      <c r="A36" s="10" t="s">
        <v>41</v>
      </c>
      <c r="B36" s="10"/>
      <c r="C36" s="10"/>
      <c r="D36" s="11">
        <v>4000</v>
      </c>
      <c r="E36" s="12">
        <v>4000</v>
      </c>
      <c r="F36" s="11">
        <v>8000</v>
      </c>
      <c r="G36" s="13">
        <v>8425</v>
      </c>
      <c r="H36" s="15"/>
      <c r="I36" s="2"/>
      <c r="J36" s="2"/>
      <c r="K36" s="2"/>
      <c r="L36" s="2"/>
      <c r="M36" s="3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5">
      <c r="A37" s="10" t="s">
        <v>42</v>
      </c>
      <c r="B37" s="10"/>
      <c r="C37" s="10"/>
      <c r="D37" s="11">
        <v>741</v>
      </c>
      <c r="E37" s="12" t="s">
        <v>31</v>
      </c>
      <c r="F37" s="11">
        <v>741</v>
      </c>
      <c r="G37" s="13">
        <v>741</v>
      </c>
      <c r="H37" s="15"/>
      <c r="I37" s="2"/>
      <c r="J37" s="2"/>
      <c r="K37" s="2"/>
      <c r="L37" s="2"/>
      <c r="M37" s="3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5">
      <c r="A38" s="10" t="s">
        <v>43</v>
      </c>
      <c r="B38" s="10"/>
      <c r="C38" s="10"/>
      <c r="D38" s="11">
        <v>253000</v>
      </c>
      <c r="E38" s="12">
        <v>20000</v>
      </c>
      <c r="F38" s="11">
        <v>273000</v>
      </c>
      <c r="G38" s="13">
        <v>253961</v>
      </c>
      <c r="H38" s="15"/>
      <c r="I38" s="2"/>
      <c r="J38" s="2"/>
      <c r="K38" s="2"/>
      <c r="L38" s="2"/>
      <c r="M38" s="3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5">
      <c r="A39" s="10" t="s">
        <v>44</v>
      </c>
      <c r="B39" s="10"/>
      <c r="C39" s="10"/>
      <c r="D39" s="11">
        <v>290000</v>
      </c>
      <c r="E39" s="12">
        <v>80000</v>
      </c>
      <c r="F39" s="11">
        <v>370000</v>
      </c>
      <c r="G39" s="13">
        <v>343351.63</v>
      </c>
      <c r="H39" s="15"/>
      <c r="I39" s="2"/>
      <c r="J39" s="2"/>
      <c r="K39" s="2"/>
      <c r="L39" s="2"/>
      <c r="M39" s="3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5">
      <c r="A40" s="10" t="s">
        <v>45</v>
      </c>
      <c r="B40" s="10"/>
      <c r="C40" s="10"/>
      <c r="D40" s="11">
        <v>15000</v>
      </c>
      <c r="E40" s="12" t="s">
        <v>31</v>
      </c>
      <c r="F40" s="11">
        <v>15000</v>
      </c>
      <c r="G40" s="13">
        <v>19520</v>
      </c>
      <c r="H40" s="15"/>
      <c r="I40" s="2"/>
      <c r="J40" s="2"/>
      <c r="K40" s="2"/>
      <c r="L40" s="2"/>
      <c r="M40" s="3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5">
      <c r="A41" s="10" t="s">
        <v>46</v>
      </c>
      <c r="B41" s="10"/>
      <c r="C41" s="10"/>
      <c r="D41" s="11">
        <v>2500</v>
      </c>
      <c r="E41" s="12" t="s">
        <v>31</v>
      </c>
      <c r="F41" s="11">
        <v>2500</v>
      </c>
      <c r="G41" s="13">
        <v>2280</v>
      </c>
      <c r="H41" s="15"/>
      <c r="I41" s="2"/>
      <c r="J41" s="2"/>
      <c r="K41" s="2"/>
      <c r="L41" s="2"/>
      <c r="M41" s="3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5">
      <c r="A42" s="10" t="s">
        <v>47</v>
      </c>
      <c r="B42" s="10"/>
      <c r="C42" s="10"/>
      <c r="D42" s="11">
        <v>326100</v>
      </c>
      <c r="E42" s="12">
        <v>36000</v>
      </c>
      <c r="F42" s="11">
        <v>362100</v>
      </c>
      <c r="G42" s="13">
        <v>366845</v>
      </c>
      <c r="H42" s="15"/>
      <c r="I42" s="2"/>
      <c r="J42" s="2"/>
      <c r="K42" s="2"/>
      <c r="L42" s="2"/>
      <c r="M42" s="3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5">
      <c r="A43" s="10" t="s">
        <v>48</v>
      </c>
      <c r="B43" s="10"/>
      <c r="C43" s="10"/>
      <c r="D43" s="11">
        <v>8000</v>
      </c>
      <c r="E43" s="12" t="s">
        <v>31</v>
      </c>
      <c r="F43" s="11">
        <v>8000</v>
      </c>
      <c r="G43" s="13">
        <v>8157.31</v>
      </c>
      <c r="H43" s="15"/>
      <c r="I43" s="2"/>
      <c r="J43" s="2"/>
      <c r="K43" s="2"/>
      <c r="L43" s="2"/>
      <c r="M43" s="3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5">
      <c r="A44" s="10" t="s">
        <v>49</v>
      </c>
      <c r="B44" s="10"/>
      <c r="C44" s="10"/>
      <c r="D44" s="11">
        <v>116000</v>
      </c>
      <c r="E44" s="12">
        <v>4000</v>
      </c>
      <c r="F44" s="11">
        <v>120000</v>
      </c>
      <c r="G44" s="13">
        <v>125175.48</v>
      </c>
      <c r="H44" s="15"/>
      <c r="I44" s="2"/>
      <c r="J44" s="2"/>
      <c r="K44" s="2"/>
      <c r="L44" s="2"/>
      <c r="M44" s="3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25">
      <c r="A45" s="10" t="s">
        <v>50</v>
      </c>
      <c r="B45" s="10"/>
      <c r="C45" s="10"/>
      <c r="D45" s="11">
        <v>326000</v>
      </c>
      <c r="E45" s="12" t="s">
        <v>31</v>
      </c>
      <c r="F45" s="11">
        <v>326000</v>
      </c>
      <c r="G45" s="13">
        <v>326205</v>
      </c>
      <c r="H45" s="15"/>
      <c r="I45" s="2"/>
      <c r="J45" s="2"/>
      <c r="K45" s="2"/>
      <c r="L45" s="2"/>
      <c r="M45" s="3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5">
      <c r="A46" s="10" t="s">
        <v>51</v>
      </c>
      <c r="B46" s="10"/>
      <c r="C46" s="10"/>
      <c r="D46" s="11">
        <v>0</v>
      </c>
      <c r="E46" s="12" t="s">
        <v>31</v>
      </c>
      <c r="F46" s="11">
        <v>0</v>
      </c>
      <c r="G46" s="13">
        <v>0</v>
      </c>
      <c r="H46" s="15"/>
      <c r="I46" s="2"/>
      <c r="J46" s="2"/>
      <c r="K46" s="2"/>
      <c r="L46" s="2"/>
      <c r="M46" s="3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5">
      <c r="A47" s="10" t="s">
        <v>52</v>
      </c>
      <c r="B47" s="10"/>
      <c r="C47" s="10"/>
      <c r="D47" s="11">
        <v>10000</v>
      </c>
      <c r="E47" s="12">
        <v>30000</v>
      </c>
      <c r="F47" s="11">
        <v>40000</v>
      </c>
      <c r="G47" s="13">
        <v>41414</v>
      </c>
      <c r="H47" s="15"/>
      <c r="I47" s="2"/>
      <c r="J47" s="2"/>
      <c r="K47" s="2"/>
      <c r="L47" s="2"/>
      <c r="M47" s="3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5">
      <c r="A48" s="10" t="s">
        <v>53</v>
      </c>
      <c r="B48" s="10"/>
      <c r="C48" s="10"/>
      <c r="D48" s="11">
        <v>400</v>
      </c>
      <c r="E48" s="12" t="s">
        <v>31</v>
      </c>
      <c r="F48" s="11">
        <v>400</v>
      </c>
      <c r="G48" s="13">
        <v>392.23</v>
      </c>
      <c r="H48" s="15"/>
      <c r="I48" s="2"/>
      <c r="J48" s="2"/>
      <c r="K48" s="2"/>
      <c r="L48" s="2"/>
      <c r="M48" s="3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25">
      <c r="A49" s="10" t="s">
        <v>54</v>
      </c>
      <c r="B49" s="10"/>
      <c r="C49" s="10"/>
      <c r="D49" s="11">
        <v>10000</v>
      </c>
      <c r="E49" s="12" t="s">
        <v>31</v>
      </c>
      <c r="F49" s="11">
        <v>10000</v>
      </c>
      <c r="G49" s="13">
        <v>10744</v>
      </c>
      <c r="H49" s="15"/>
      <c r="I49" s="2"/>
      <c r="J49" s="2"/>
      <c r="K49" s="2"/>
      <c r="L49" s="2"/>
      <c r="M49" s="3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25">
      <c r="A50" s="10" t="s">
        <v>55</v>
      </c>
      <c r="B50" s="10"/>
      <c r="C50" s="10"/>
      <c r="D50" s="11">
        <v>2045</v>
      </c>
      <c r="E50" s="12" t="s">
        <v>31</v>
      </c>
      <c r="F50" s="11">
        <v>2045</v>
      </c>
      <c r="G50" s="13">
        <v>2045.53</v>
      </c>
      <c r="H50" s="15"/>
      <c r="I50" s="2"/>
      <c r="J50" s="2"/>
      <c r="K50" s="2"/>
      <c r="L50" s="2"/>
      <c r="M50" s="3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25">
      <c r="A51" s="10" t="s">
        <v>56</v>
      </c>
      <c r="B51" s="10"/>
      <c r="C51" s="10"/>
      <c r="D51" s="11">
        <v>15000</v>
      </c>
      <c r="E51" s="12">
        <v>-10000</v>
      </c>
      <c r="F51" s="11">
        <v>5000</v>
      </c>
      <c r="G51" s="13">
        <v>5354</v>
      </c>
      <c r="H51" s="15"/>
      <c r="I51" s="2"/>
      <c r="J51" s="2"/>
      <c r="K51" s="2"/>
      <c r="L51" s="2"/>
      <c r="M51" s="3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25">
      <c r="A52" s="16" t="s">
        <v>57</v>
      </c>
      <c r="B52" s="16"/>
      <c r="C52" s="16"/>
      <c r="D52" s="17">
        <f>SUM(D4:D51)</f>
        <v>29811121.539999999</v>
      </c>
      <c r="E52" s="17">
        <f t="shared" ref="E52:G52" si="0">SUM(E4:E51)</f>
        <v>4248252</v>
      </c>
      <c r="F52" s="17">
        <f t="shared" si="0"/>
        <v>34059373.539999999</v>
      </c>
      <c r="G52" s="17">
        <f t="shared" si="0"/>
        <v>32799895.870000005</v>
      </c>
      <c r="H52" s="15"/>
      <c r="I52" s="2"/>
      <c r="J52" s="2"/>
      <c r="K52" s="2"/>
      <c r="L52" s="2"/>
      <c r="M52" s="3"/>
      <c r="N52" s="2"/>
      <c r="O52" s="2"/>
      <c r="P52" s="2"/>
      <c r="Q52" s="2"/>
      <c r="R52" s="2"/>
      <c r="S52" s="2"/>
      <c r="T52" s="2"/>
      <c r="U52" s="2"/>
      <c r="V52" s="2"/>
    </row>
    <row r="53" spans="1:22" x14ac:dyDescent="0.25">
      <c r="A53" s="18"/>
      <c r="B53" s="18"/>
      <c r="C53" s="18"/>
      <c r="D53" s="18"/>
      <c r="E53" s="18"/>
      <c r="F53" s="18"/>
      <c r="G53" s="18"/>
      <c r="H53" s="18"/>
    </row>
  </sheetData>
  <pageMargins left="0.7" right="0.7" top="0.78740157499999996" bottom="0.78740157499999996" header="0.3" footer="0.3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65"/>
  <sheetViews>
    <sheetView tabSelected="1" topLeftCell="A4" workbookViewId="0">
      <selection activeCell="E55" sqref="E55"/>
    </sheetView>
  </sheetViews>
  <sheetFormatPr defaultRowHeight="15" x14ac:dyDescent="0.25"/>
  <cols>
    <col min="1" max="1" width="15" customWidth="1"/>
    <col min="3" max="3" width="25.85546875" customWidth="1"/>
    <col min="4" max="5" width="14.28515625" customWidth="1"/>
    <col min="6" max="6" width="14" customWidth="1"/>
    <col min="7" max="7" width="13.5703125" customWidth="1"/>
    <col min="8" max="8" width="19" customWidth="1"/>
  </cols>
  <sheetData>
    <row r="1" spans="1:8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28</v>
      </c>
      <c r="F1" s="19" t="s">
        <v>100</v>
      </c>
      <c r="G1" s="18" t="s">
        <v>5</v>
      </c>
      <c r="H1" s="18"/>
    </row>
    <row r="2" spans="1:8" x14ac:dyDescent="0.25">
      <c r="A2" s="18" t="s">
        <v>58</v>
      </c>
      <c r="B2" s="18"/>
      <c r="C2" s="18"/>
      <c r="D2" s="19">
        <v>10000</v>
      </c>
      <c r="E2" s="18"/>
      <c r="F2" s="19">
        <f t="shared" ref="F2:F5" si="0">SUM(D2:E2)</f>
        <v>10000</v>
      </c>
      <c r="G2" s="18">
        <v>0</v>
      </c>
      <c r="H2" s="18"/>
    </row>
    <row r="3" spans="1:8" x14ac:dyDescent="0.25">
      <c r="A3" s="18" t="s">
        <v>59</v>
      </c>
      <c r="B3" s="18"/>
      <c r="C3" s="18"/>
      <c r="D3" s="19">
        <v>10500</v>
      </c>
      <c r="E3" s="18"/>
      <c r="F3" s="19">
        <f t="shared" si="0"/>
        <v>10500</v>
      </c>
      <c r="G3" s="19">
        <v>10385.4</v>
      </c>
      <c r="H3" s="18"/>
    </row>
    <row r="4" spans="1:8" x14ac:dyDescent="0.25">
      <c r="A4" s="18" t="s">
        <v>30</v>
      </c>
      <c r="B4" s="18"/>
      <c r="C4" s="18"/>
      <c r="D4" s="19">
        <v>213000</v>
      </c>
      <c r="E4" s="19">
        <v>20000</v>
      </c>
      <c r="F4" s="19">
        <f t="shared" si="0"/>
        <v>233000</v>
      </c>
      <c r="G4" s="19">
        <v>206329.35</v>
      </c>
      <c r="H4" s="18" t="s">
        <v>104</v>
      </c>
    </row>
    <row r="5" spans="1:8" x14ac:dyDescent="0.25">
      <c r="A5" s="18" t="s">
        <v>60</v>
      </c>
      <c r="B5" s="18"/>
      <c r="C5" s="18"/>
      <c r="D5" s="19">
        <v>23500</v>
      </c>
      <c r="E5" s="19">
        <v>-16000</v>
      </c>
      <c r="F5" s="19">
        <f t="shared" si="0"/>
        <v>7500</v>
      </c>
      <c r="G5" s="19">
        <v>2900</v>
      </c>
      <c r="H5" s="18"/>
    </row>
    <row r="6" spans="1:8" x14ac:dyDescent="0.25">
      <c r="A6" s="18" t="s">
        <v>61</v>
      </c>
      <c r="B6" s="18"/>
      <c r="C6" s="18"/>
      <c r="D6" s="19">
        <v>3089100</v>
      </c>
      <c r="E6" s="19">
        <v>-580000</v>
      </c>
      <c r="F6" s="19">
        <f>SUM(D6:E6)</f>
        <v>2509100</v>
      </c>
      <c r="G6" s="19">
        <v>2260327.4</v>
      </c>
      <c r="H6" s="18"/>
    </row>
    <row r="7" spans="1:8" x14ac:dyDescent="0.25">
      <c r="A7" s="18" t="s">
        <v>62</v>
      </c>
      <c r="B7" s="18"/>
      <c r="C7" s="18"/>
      <c r="D7" s="19">
        <v>9437100</v>
      </c>
      <c r="E7" s="19">
        <v>-3680000</v>
      </c>
      <c r="F7" s="19">
        <f t="shared" ref="F7:F55" si="1">SUM(D7:E7)</f>
        <v>5757100</v>
      </c>
      <c r="G7" s="19">
        <v>5573271.0800000001</v>
      </c>
      <c r="H7" s="18"/>
    </row>
    <row r="8" spans="1:8" x14ac:dyDescent="0.25">
      <c r="A8" s="18" t="s">
        <v>63</v>
      </c>
      <c r="B8" s="18"/>
      <c r="C8" s="18"/>
      <c r="D8" s="19">
        <v>12000</v>
      </c>
      <c r="E8" s="19">
        <v>-10000</v>
      </c>
      <c r="F8" s="19">
        <f t="shared" si="1"/>
        <v>2000</v>
      </c>
      <c r="G8" s="18">
        <v>400</v>
      </c>
      <c r="H8" s="18"/>
    </row>
    <row r="9" spans="1:8" x14ac:dyDescent="0.25">
      <c r="A9" s="18" t="s">
        <v>64</v>
      </c>
      <c r="B9" s="18"/>
      <c r="C9" s="18"/>
      <c r="D9" s="19">
        <v>379210</v>
      </c>
      <c r="E9" s="18"/>
      <c r="F9" s="19">
        <f t="shared" si="1"/>
        <v>379210</v>
      </c>
      <c r="G9" s="19">
        <v>379156</v>
      </c>
      <c r="H9" s="18"/>
    </row>
    <row r="10" spans="1:8" x14ac:dyDescent="0.25">
      <c r="A10" s="18" t="s">
        <v>33</v>
      </c>
      <c r="B10" s="18"/>
      <c r="C10" s="18"/>
      <c r="D10" s="19">
        <v>150000</v>
      </c>
      <c r="E10" s="19">
        <v>-16000</v>
      </c>
      <c r="F10" s="19">
        <f t="shared" si="1"/>
        <v>134000</v>
      </c>
      <c r="G10" s="19">
        <v>1210</v>
      </c>
      <c r="H10" s="18"/>
    </row>
    <row r="11" spans="1:8" x14ac:dyDescent="0.25">
      <c r="A11" s="18" t="s">
        <v>34</v>
      </c>
      <c r="B11" s="18"/>
      <c r="C11" s="18"/>
      <c r="D11" s="19">
        <v>2050000</v>
      </c>
      <c r="E11" s="19">
        <v>-1470000</v>
      </c>
      <c r="F11" s="19">
        <f t="shared" si="1"/>
        <v>580000</v>
      </c>
      <c r="G11" s="19">
        <v>63183</v>
      </c>
      <c r="H11" s="18"/>
    </row>
    <row r="12" spans="1:8" x14ac:dyDescent="0.25">
      <c r="A12" s="18"/>
      <c r="B12" s="18" t="s">
        <v>65</v>
      </c>
      <c r="C12" s="18"/>
      <c r="D12" s="19">
        <v>1460000</v>
      </c>
      <c r="E12" s="18"/>
      <c r="F12" s="19">
        <f t="shared" si="1"/>
        <v>1460000</v>
      </c>
      <c r="G12" s="19">
        <v>1338337</v>
      </c>
      <c r="H12" s="18"/>
    </row>
    <row r="13" spans="1:8" x14ac:dyDescent="0.25">
      <c r="A13" s="18" t="s">
        <v>66</v>
      </c>
      <c r="B13" s="18"/>
      <c r="C13" s="18"/>
      <c r="D13" s="19">
        <v>1703000</v>
      </c>
      <c r="E13" s="19">
        <v>12000</v>
      </c>
      <c r="F13" s="19">
        <f t="shared" si="1"/>
        <v>1715000</v>
      </c>
      <c r="G13" s="19">
        <v>1586557.74</v>
      </c>
      <c r="H13" s="18" t="s">
        <v>90</v>
      </c>
    </row>
    <row r="14" spans="1:8" x14ac:dyDescent="0.25">
      <c r="A14" s="18" t="s">
        <v>67</v>
      </c>
      <c r="B14" s="18"/>
      <c r="C14" s="18"/>
      <c r="D14" s="19">
        <v>6000</v>
      </c>
      <c r="E14" s="18"/>
      <c r="F14" s="19">
        <f t="shared" si="1"/>
        <v>6000</v>
      </c>
      <c r="G14" s="19">
        <v>6000</v>
      </c>
      <c r="H14" s="18"/>
    </row>
    <row r="15" spans="1:8" x14ac:dyDescent="0.25">
      <c r="A15" s="18" t="s">
        <v>35</v>
      </c>
      <c r="B15" s="18"/>
      <c r="C15" s="18"/>
      <c r="D15" s="19">
        <v>25000</v>
      </c>
      <c r="E15" s="18"/>
      <c r="F15" s="19">
        <f t="shared" si="1"/>
        <v>25000</v>
      </c>
      <c r="G15" s="19">
        <v>19072</v>
      </c>
      <c r="H15" s="18"/>
    </row>
    <row r="16" spans="1:8" x14ac:dyDescent="0.25">
      <c r="A16" s="18" t="s">
        <v>36</v>
      </c>
      <c r="B16" s="18"/>
      <c r="C16" s="18"/>
      <c r="D16" s="19">
        <v>17000</v>
      </c>
      <c r="E16" s="18"/>
      <c r="F16" s="19">
        <f t="shared" si="1"/>
        <v>17000</v>
      </c>
      <c r="G16" s="19">
        <v>13191</v>
      </c>
      <c r="H16" s="18"/>
    </row>
    <row r="17" spans="1:8" x14ac:dyDescent="0.25">
      <c r="A17" s="18" t="s">
        <v>37</v>
      </c>
      <c r="B17" s="18"/>
      <c r="C17" s="18"/>
      <c r="D17" s="19">
        <v>55200</v>
      </c>
      <c r="E17" s="18"/>
      <c r="F17" s="19">
        <f t="shared" si="1"/>
        <v>55200</v>
      </c>
      <c r="G17" s="19">
        <v>35136.730000000003</v>
      </c>
      <c r="H17" s="18"/>
    </row>
    <row r="18" spans="1:8" x14ac:dyDescent="0.25">
      <c r="A18" s="18" t="s">
        <v>38</v>
      </c>
      <c r="B18" s="18"/>
      <c r="C18" s="18"/>
      <c r="D18" s="19">
        <v>678200</v>
      </c>
      <c r="E18" s="19">
        <v>32000</v>
      </c>
      <c r="F18" s="19">
        <f t="shared" si="1"/>
        <v>710200</v>
      </c>
      <c r="G18" s="19">
        <v>596785.94999999995</v>
      </c>
      <c r="H18" s="22" t="s">
        <v>101</v>
      </c>
    </row>
    <row r="19" spans="1:8" x14ac:dyDescent="0.25">
      <c r="A19" s="18" t="s">
        <v>68</v>
      </c>
      <c r="B19" s="18"/>
      <c r="C19" s="18"/>
      <c r="D19" s="19">
        <v>120000</v>
      </c>
      <c r="E19" s="18"/>
      <c r="F19" s="19">
        <f t="shared" si="1"/>
        <v>120000</v>
      </c>
      <c r="G19" s="19">
        <v>120000</v>
      </c>
      <c r="H19" s="18"/>
    </row>
    <row r="20" spans="1:8" x14ac:dyDescent="0.25">
      <c r="A20" s="18" t="s">
        <v>39</v>
      </c>
      <c r="B20" s="18"/>
      <c r="C20" s="18"/>
      <c r="D20" s="19">
        <v>33000</v>
      </c>
      <c r="E20" s="18"/>
      <c r="F20" s="19">
        <f t="shared" si="1"/>
        <v>33000</v>
      </c>
      <c r="G20" s="19">
        <v>12218.58</v>
      </c>
      <c r="H20" s="18"/>
    </row>
    <row r="21" spans="1:8" x14ac:dyDescent="0.25">
      <c r="A21" s="18" t="s">
        <v>40</v>
      </c>
      <c r="B21" s="18"/>
      <c r="C21" s="18"/>
      <c r="D21" s="19">
        <v>225000</v>
      </c>
      <c r="E21" s="18"/>
      <c r="F21" s="19">
        <f t="shared" si="1"/>
        <v>225000</v>
      </c>
      <c r="G21" s="19">
        <v>163367.21</v>
      </c>
      <c r="H21" s="18"/>
    </row>
    <row r="22" spans="1:8" x14ac:dyDescent="0.25">
      <c r="A22" s="18" t="s">
        <v>69</v>
      </c>
      <c r="B22" s="18"/>
      <c r="C22" s="18"/>
      <c r="D22" s="19">
        <v>20000</v>
      </c>
      <c r="E22" s="18"/>
      <c r="F22" s="19">
        <f t="shared" si="1"/>
        <v>20000</v>
      </c>
      <c r="G22" s="19">
        <v>16420</v>
      </c>
      <c r="H22" s="18"/>
    </row>
    <row r="23" spans="1:8" x14ac:dyDescent="0.25">
      <c r="A23" s="18" t="s">
        <v>70</v>
      </c>
      <c r="B23" s="18"/>
      <c r="C23" s="18"/>
      <c r="D23" s="19">
        <v>31500</v>
      </c>
      <c r="E23" s="18"/>
      <c r="F23" s="19">
        <f t="shared" si="1"/>
        <v>31500</v>
      </c>
      <c r="G23" s="19">
        <v>22905</v>
      </c>
      <c r="H23" s="18"/>
    </row>
    <row r="24" spans="1:8" x14ac:dyDescent="0.25">
      <c r="A24" s="18" t="s">
        <v>71</v>
      </c>
      <c r="B24" s="18"/>
      <c r="C24" s="18"/>
      <c r="D24" s="19">
        <v>20642000</v>
      </c>
      <c r="E24" s="19">
        <v>1150000</v>
      </c>
      <c r="F24" s="19">
        <f t="shared" si="1"/>
        <v>21792000</v>
      </c>
      <c r="G24" s="19">
        <v>20405280.48</v>
      </c>
      <c r="H24" s="22" t="s">
        <v>106</v>
      </c>
    </row>
    <row r="25" spans="1:8" x14ac:dyDescent="0.25">
      <c r="A25" s="18" t="s">
        <v>41</v>
      </c>
      <c r="B25" s="18"/>
      <c r="C25" s="18"/>
      <c r="D25" s="19">
        <v>395000</v>
      </c>
      <c r="E25" s="18"/>
      <c r="F25" s="19">
        <f t="shared" si="1"/>
        <v>395000</v>
      </c>
      <c r="G25" s="19">
        <v>239492.3</v>
      </c>
      <c r="H25" s="18"/>
    </row>
    <row r="26" spans="1:8" x14ac:dyDescent="0.25">
      <c r="A26" s="18" t="s">
        <v>42</v>
      </c>
      <c r="B26" s="18"/>
      <c r="C26" s="18"/>
      <c r="D26" s="19">
        <v>409470</v>
      </c>
      <c r="E26" s="18"/>
      <c r="F26" s="19">
        <f t="shared" si="1"/>
        <v>409470</v>
      </c>
      <c r="G26" s="19">
        <v>384360</v>
      </c>
      <c r="H26" s="18"/>
    </row>
    <row r="27" spans="1:8" x14ac:dyDescent="0.25">
      <c r="A27" s="18" t="s">
        <v>72</v>
      </c>
      <c r="B27" s="18"/>
      <c r="C27" s="18"/>
      <c r="D27" s="19">
        <v>5400</v>
      </c>
      <c r="E27" s="18"/>
      <c r="F27" s="19">
        <f t="shared" si="1"/>
        <v>5400</v>
      </c>
      <c r="G27" s="19">
        <v>5400</v>
      </c>
      <c r="H27" s="18"/>
    </row>
    <row r="28" spans="1:8" x14ac:dyDescent="0.25">
      <c r="A28" s="18" t="s">
        <v>73</v>
      </c>
      <c r="B28" s="18"/>
      <c r="C28" s="18"/>
      <c r="D28" s="19">
        <v>2000</v>
      </c>
      <c r="E28" s="18"/>
      <c r="F28" s="19">
        <f t="shared" si="1"/>
        <v>2000</v>
      </c>
      <c r="G28" s="19">
        <v>1000</v>
      </c>
      <c r="H28" s="18"/>
    </row>
    <row r="29" spans="1:8" x14ac:dyDescent="0.25">
      <c r="A29" s="18" t="s">
        <v>43</v>
      </c>
      <c r="B29" s="18"/>
      <c r="C29" s="18"/>
      <c r="D29" s="19">
        <v>366600</v>
      </c>
      <c r="E29" s="18"/>
      <c r="F29" s="19">
        <f t="shared" si="1"/>
        <v>366600</v>
      </c>
      <c r="G29" s="19">
        <v>269123.19</v>
      </c>
      <c r="H29" s="18"/>
    </row>
    <row r="30" spans="1:8" x14ac:dyDescent="0.25">
      <c r="A30" s="18" t="s">
        <v>44</v>
      </c>
      <c r="B30" s="18"/>
      <c r="C30" s="18"/>
      <c r="D30" s="19">
        <v>343900</v>
      </c>
      <c r="E30" s="18"/>
      <c r="F30" s="19">
        <f t="shared" si="1"/>
        <v>343900</v>
      </c>
      <c r="G30" s="19">
        <v>238107.04</v>
      </c>
      <c r="H30" s="18"/>
    </row>
    <row r="31" spans="1:8" x14ac:dyDescent="0.25">
      <c r="A31" s="18" t="s">
        <v>74</v>
      </c>
      <c r="B31" s="18"/>
      <c r="C31" s="18"/>
      <c r="D31" s="19">
        <v>1335000</v>
      </c>
      <c r="E31" s="19"/>
      <c r="F31" s="19">
        <f t="shared" si="1"/>
        <v>1335000</v>
      </c>
      <c r="G31" s="19">
        <v>1029533.2</v>
      </c>
      <c r="H31" s="18"/>
    </row>
    <row r="32" spans="1:8" x14ac:dyDescent="0.25">
      <c r="A32" s="18" t="s">
        <v>45</v>
      </c>
      <c r="B32" s="18"/>
      <c r="C32" s="18"/>
      <c r="D32" s="19">
        <v>342000</v>
      </c>
      <c r="E32" s="19">
        <v>-240000</v>
      </c>
      <c r="F32" s="19">
        <f t="shared" si="1"/>
        <v>102000</v>
      </c>
      <c r="G32" s="19">
        <v>95000.95</v>
      </c>
      <c r="H32" s="18"/>
    </row>
    <row r="33" spans="1:8" x14ac:dyDescent="0.25">
      <c r="A33" s="18" t="s">
        <v>75</v>
      </c>
      <c r="B33" s="18"/>
      <c r="C33" s="18"/>
      <c r="D33" s="19">
        <v>152000</v>
      </c>
      <c r="E33" s="19">
        <v>-152000</v>
      </c>
      <c r="F33" s="19">
        <f t="shared" si="1"/>
        <v>0</v>
      </c>
      <c r="G33" s="18">
        <v>0</v>
      </c>
      <c r="H33" s="18"/>
    </row>
    <row r="34" spans="1:8" x14ac:dyDescent="0.25">
      <c r="A34" s="18" t="s">
        <v>76</v>
      </c>
      <c r="B34" s="18"/>
      <c r="C34" s="18"/>
      <c r="D34" s="19">
        <v>1560000</v>
      </c>
      <c r="E34" s="18"/>
      <c r="F34" s="19">
        <f t="shared" si="1"/>
        <v>1560000</v>
      </c>
      <c r="G34" s="19">
        <v>1470000</v>
      </c>
      <c r="H34" s="18"/>
    </row>
    <row r="35" spans="1:8" x14ac:dyDescent="0.25">
      <c r="A35" s="18" t="s">
        <v>48</v>
      </c>
      <c r="B35" s="18"/>
      <c r="C35" s="18"/>
      <c r="D35" s="19">
        <v>40000</v>
      </c>
      <c r="E35" s="18"/>
      <c r="F35" s="19">
        <f t="shared" si="1"/>
        <v>40000</v>
      </c>
      <c r="G35" s="19">
        <v>37801.35</v>
      </c>
      <c r="H35" s="18"/>
    </row>
    <row r="36" spans="1:8" x14ac:dyDescent="0.25">
      <c r="A36" s="18" t="s">
        <v>49</v>
      </c>
      <c r="B36" s="18"/>
      <c r="C36" s="18"/>
      <c r="D36" s="19">
        <v>1250000</v>
      </c>
      <c r="E36" s="19">
        <v>230000</v>
      </c>
      <c r="F36" s="19">
        <f t="shared" si="1"/>
        <v>1480000</v>
      </c>
      <c r="G36" s="19">
        <v>1147043.29</v>
      </c>
      <c r="H36" s="22" t="s">
        <v>102</v>
      </c>
    </row>
    <row r="37" spans="1:8" x14ac:dyDescent="0.25">
      <c r="A37" s="18" t="s">
        <v>77</v>
      </c>
      <c r="B37" s="18"/>
      <c r="C37" s="18"/>
      <c r="D37" s="19">
        <v>140000</v>
      </c>
      <c r="E37" s="18"/>
      <c r="F37" s="19">
        <f t="shared" si="1"/>
        <v>140000</v>
      </c>
      <c r="G37" s="19">
        <v>131102.04999999999</v>
      </c>
      <c r="H37" s="18"/>
    </row>
    <row r="38" spans="1:8" x14ac:dyDescent="0.25">
      <c r="A38" s="18" t="s">
        <v>51</v>
      </c>
      <c r="B38" s="18"/>
      <c r="C38" s="18"/>
      <c r="D38" s="19">
        <v>3814500</v>
      </c>
      <c r="E38" s="19">
        <v>400000</v>
      </c>
      <c r="F38" s="19">
        <f t="shared" si="1"/>
        <v>4214500</v>
      </c>
      <c r="G38" s="19">
        <v>1876292.19</v>
      </c>
      <c r="H38" s="18" t="s">
        <v>105</v>
      </c>
    </row>
    <row r="39" spans="1:8" x14ac:dyDescent="0.25">
      <c r="A39" s="18" t="s">
        <v>78</v>
      </c>
      <c r="B39" s="18"/>
      <c r="C39" s="18"/>
      <c r="D39" s="19">
        <v>2562500</v>
      </c>
      <c r="E39" s="18"/>
      <c r="F39" s="19">
        <f t="shared" si="1"/>
        <v>2562500</v>
      </c>
      <c r="G39" s="19">
        <v>2249106.42</v>
      </c>
      <c r="H39" s="18"/>
    </row>
    <row r="40" spans="1:8" x14ac:dyDescent="0.25">
      <c r="A40" s="18" t="s">
        <v>79</v>
      </c>
      <c r="B40" s="18"/>
      <c r="C40" s="18"/>
      <c r="D40" s="19">
        <v>23650</v>
      </c>
      <c r="E40" s="18"/>
      <c r="F40" s="19">
        <f t="shared" si="1"/>
        <v>23650</v>
      </c>
      <c r="G40" s="19">
        <v>18189.93</v>
      </c>
      <c r="H40" s="18"/>
    </row>
    <row r="41" spans="1:8" x14ac:dyDescent="0.25">
      <c r="A41" s="18" t="s">
        <v>80</v>
      </c>
      <c r="B41" s="18"/>
      <c r="C41" s="18"/>
      <c r="D41" s="19">
        <v>15000</v>
      </c>
      <c r="E41" s="18"/>
      <c r="F41" s="19">
        <f t="shared" si="1"/>
        <v>15000</v>
      </c>
      <c r="G41" s="19">
        <v>15000</v>
      </c>
      <c r="H41" s="18"/>
    </row>
    <row r="42" spans="1:8" x14ac:dyDescent="0.25">
      <c r="A42" s="18" t="s">
        <v>81</v>
      </c>
      <c r="B42" s="18"/>
      <c r="C42" s="18"/>
      <c r="D42" s="19">
        <v>33000</v>
      </c>
      <c r="E42" s="18"/>
      <c r="F42" s="19">
        <f t="shared" si="1"/>
        <v>33000</v>
      </c>
      <c r="G42" s="19">
        <v>30500</v>
      </c>
      <c r="H42" s="18"/>
    </row>
    <row r="43" spans="1:8" x14ac:dyDescent="0.25">
      <c r="A43" s="18" t="s">
        <v>82</v>
      </c>
      <c r="B43" s="18"/>
      <c r="C43" s="18"/>
      <c r="D43" s="19">
        <v>15000</v>
      </c>
      <c r="E43" s="18"/>
      <c r="F43" s="19">
        <f t="shared" si="1"/>
        <v>15000</v>
      </c>
      <c r="G43" s="19">
        <v>15000</v>
      </c>
      <c r="H43" s="18"/>
    </row>
    <row r="44" spans="1:8" x14ac:dyDescent="0.25">
      <c r="A44" s="18" t="s">
        <v>83</v>
      </c>
      <c r="B44" s="18"/>
      <c r="C44" s="18"/>
      <c r="D44" s="19">
        <v>10000</v>
      </c>
      <c r="E44" s="18"/>
      <c r="F44" s="19">
        <f t="shared" si="1"/>
        <v>10000</v>
      </c>
      <c r="G44" s="19">
        <v>5251.4</v>
      </c>
      <c r="H44" s="18"/>
    </row>
    <row r="45" spans="1:8" x14ac:dyDescent="0.25">
      <c r="A45" s="18" t="s">
        <v>84</v>
      </c>
      <c r="B45" s="18"/>
      <c r="C45" s="18"/>
      <c r="D45" s="19">
        <v>30000</v>
      </c>
      <c r="E45" s="18"/>
      <c r="F45" s="19">
        <f t="shared" si="1"/>
        <v>30000</v>
      </c>
      <c r="G45" s="19">
        <v>30000</v>
      </c>
      <c r="H45" s="18"/>
    </row>
    <row r="46" spans="1:8" x14ac:dyDescent="0.25">
      <c r="A46" s="18" t="s">
        <v>85</v>
      </c>
      <c r="B46" s="18"/>
      <c r="C46" s="18"/>
      <c r="D46" s="19">
        <v>1200000</v>
      </c>
      <c r="E46" s="19">
        <v>-804100</v>
      </c>
      <c r="F46" s="19">
        <f t="shared" si="1"/>
        <v>395900</v>
      </c>
      <c r="G46" s="19">
        <v>355500.81</v>
      </c>
      <c r="H46" s="18"/>
    </row>
    <row r="47" spans="1:8" x14ac:dyDescent="0.25">
      <c r="A47" s="18" t="s">
        <v>86</v>
      </c>
      <c r="B47" s="18"/>
      <c r="C47" s="18"/>
      <c r="D47" s="19">
        <v>1503700</v>
      </c>
      <c r="E47" s="18"/>
      <c r="F47" s="19">
        <f t="shared" si="1"/>
        <v>1503700</v>
      </c>
      <c r="G47" s="19">
        <v>1254050.44</v>
      </c>
      <c r="H47" s="18"/>
    </row>
    <row r="48" spans="1:8" x14ac:dyDescent="0.25">
      <c r="A48" s="18" t="s">
        <v>87</v>
      </c>
      <c r="B48" s="18"/>
      <c r="C48" s="18"/>
      <c r="D48" s="19">
        <v>38700</v>
      </c>
      <c r="E48" s="18"/>
      <c r="F48" s="19">
        <f t="shared" si="1"/>
        <v>38700</v>
      </c>
      <c r="G48" s="19">
        <v>38678.14</v>
      </c>
      <c r="H48" s="18"/>
    </row>
    <row r="49" spans="1:8" x14ac:dyDescent="0.25">
      <c r="A49" s="18" t="s">
        <v>52</v>
      </c>
      <c r="B49" s="18"/>
      <c r="C49" s="18"/>
      <c r="D49" s="19">
        <v>2071800</v>
      </c>
      <c r="E49" s="18"/>
      <c r="F49" s="19">
        <f t="shared" si="1"/>
        <v>2071800</v>
      </c>
      <c r="G49" s="19">
        <v>1861632.2</v>
      </c>
      <c r="H49" s="18"/>
    </row>
    <row r="50" spans="1:8" x14ac:dyDescent="0.25">
      <c r="A50" s="18" t="s">
        <v>53</v>
      </c>
      <c r="B50" s="18"/>
      <c r="C50" s="18"/>
      <c r="D50" s="19">
        <v>20500</v>
      </c>
      <c r="E50" s="18"/>
      <c r="F50" s="19">
        <f t="shared" si="1"/>
        <v>20500</v>
      </c>
      <c r="G50" s="19">
        <v>18517.650000000001</v>
      </c>
      <c r="H50" s="18"/>
    </row>
    <row r="51" spans="1:8" x14ac:dyDescent="0.25">
      <c r="A51" s="18" t="s">
        <v>54</v>
      </c>
      <c r="B51" s="18"/>
      <c r="C51" s="18"/>
      <c r="D51" s="19">
        <v>79330</v>
      </c>
      <c r="E51" s="18"/>
      <c r="F51" s="19">
        <f t="shared" si="1"/>
        <v>79330</v>
      </c>
      <c r="G51" s="19">
        <v>76525</v>
      </c>
      <c r="H51" s="18"/>
    </row>
    <row r="52" spans="1:8" x14ac:dyDescent="0.25">
      <c r="A52" s="18" t="s">
        <v>88</v>
      </c>
      <c r="B52" s="18"/>
      <c r="C52" s="18"/>
      <c r="D52" s="19">
        <v>347430</v>
      </c>
      <c r="E52" s="18"/>
      <c r="F52" s="19">
        <f t="shared" si="1"/>
        <v>347430</v>
      </c>
      <c r="G52" s="19">
        <v>347131</v>
      </c>
      <c r="H52" s="18"/>
    </row>
    <row r="53" spans="1:8" x14ac:dyDescent="0.25">
      <c r="A53" s="18" t="s">
        <v>55</v>
      </c>
      <c r="B53" s="18"/>
      <c r="C53" s="18"/>
      <c r="D53" s="19">
        <v>630000</v>
      </c>
      <c r="E53" s="18"/>
      <c r="F53" s="19">
        <f t="shared" si="1"/>
        <v>630000</v>
      </c>
      <c r="G53" s="19">
        <v>630000</v>
      </c>
      <c r="H53" s="18"/>
    </row>
    <row r="54" spans="1:8" x14ac:dyDescent="0.25">
      <c r="A54" s="18"/>
      <c r="B54" s="18" t="s">
        <v>89</v>
      </c>
      <c r="C54" s="18"/>
      <c r="D54" s="19">
        <v>7727331.54</v>
      </c>
      <c r="E54" s="19">
        <v>9372352</v>
      </c>
      <c r="F54" s="19">
        <f t="shared" si="1"/>
        <v>17099683.539999999</v>
      </c>
      <c r="G54" s="18">
        <v>0</v>
      </c>
      <c r="H54" s="18"/>
    </row>
    <row r="55" spans="1:8" x14ac:dyDescent="0.25">
      <c r="A55" s="18" t="s">
        <v>56</v>
      </c>
      <c r="B55" s="18"/>
      <c r="C55" s="18"/>
      <c r="D55" s="19">
        <v>8142331.54</v>
      </c>
      <c r="E55" s="19">
        <f>SUM(E54)</f>
        <v>9372352</v>
      </c>
      <c r="F55" s="19">
        <f t="shared" si="1"/>
        <v>17514683.539999999</v>
      </c>
      <c r="G55" s="19">
        <v>272464</v>
      </c>
      <c r="H55" s="18"/>
    </row>
    <row r="56" spans="1:8" x14ac:dyDescent="0.25">
      <c r="A56" s="20" t="s">
        <v>57</v>
      </c>
      <c r="B56" s="20"/>
      <c r="C56" s="20"/>
      <c r="D56" s="21">
        <f>SUM(D2:D55)-D12-D54</f>
        <v>65809121.539999999</v>
      </c>
      <c r="E56" s="21">
        <f t="shared" ref="E56:G56" si="2">SUM(E2:E55)-E12-E54</f>
        <v>4248252</v>
      </c>
      <c r="F56" s="21">
        <f t="shared" si="2"/>
        <v>70057373.539999992</v>
      </c>
      <c r="G56" s="21">
        <f t="shared" si="2"/>
        <v>45635899.470000006</v>
      </c>
      <c r="H56" s="18"/>
    </row>
    <row r="57" spans="1:8" x14ac:dyDescent="0.25">
      <c r="A57" s="18"/>
      <c r="B57" s="18"/>
      <c r="C57" s="18"/>
      <c r="D57" s="18"/>
      <c r="E57" s="18"/>
      <c r="F57" s="18"/>
      <c r="G57" s="18"/>
      <c r="H57" s="18"/>
    </row>
    <row r="59" spans="1:8" x14ac:dyDescent="0.25">
      <c r="A59" s="2" t="s">
        <v>93</v>
      </c>
    </row>
    <row r="60" spans="1:8" x14ac:dyDescent="0.25">
      <c r="A60" t="s">
        <v>94</v>
      </c>
      <c r="D60" s="4">
        <v>37000000</v>
      </c>
      <c r="E60" s="4"/>
      <c r="F60" s="4">
        <f>SUM(D60:E60)</f>
        <v>37000000</v>
      </c>
      <c r="G60" s="4"/>
      <c r="H60" s="4"/>
    </row>
    <row r="61" spans="1:8" x14ac:dyDescent="0.25">
      <c r="A61" t="s">
        <v>95</v>
      </c>
      <c r="D61" s="4">
        <v>-1002000</v>
      </c>
      <c r="E61" s="4"/>
      <c r="F61" s="4">
        <f t="shared" ref="F61:F62" si="3">SUM(D61:E61)</f>
        <v>-1002000</v>
      </c>
      <c r="G61" s="4"/>
      <c r="H61" s="4"/>
    </row>
    <row r="62" spans="1:8" x14ac:dyDescent="0.25">
      <c r="A62" t="s">
        <v>96</v>
      </c>
      <c r="D62" s="4">
        <f>SUM(D60:D61)</f>
        <v>35998000</v>
      </c>
      <c r="E62" s="4"/>
      <c r="F62" s="4">
        <f t="shared" si="3"/>
        <v>35998000</v>
      </c>
      <c r="G62" s="4"/>
      <c r="H62" s="4"/>
    </row>
    <row r="64" spans="1:8" x14ac:dyDescent="0.25">
      <c r="A64" t="s">
        <v>97</v>
      </c>
      <c r="C64" t="s">
        <v>98</v>
      </c>
    </row>
    <row r="65" spans="1:3" x14ac:dyDescent="0.25">
      <c r="A65" t="s">
        <v>99</v>
      </c>
      <c r="C65" s="23">
        <v>44551</v>
      </c>
    </row>
  </sheetData>
  <pageMargins left="0.7" right="0.7" top="0.78740157499999996" bottom="0.78740157499999996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financování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2021-12-22T14:07:42Z</cp:lastPrinted>
  <dcterms:created xsi:type="dcterms:W3CDTF">2016-04-24T07:59:01Z</dcterms:created>
  <dcterms:modified xsi:type="dcterms:W3CDTF">2021-12-22T14:07:45Z</dcterms:modified>
</cp:coreProperties>
</file>